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udemontreal-my.sharepoint.com/personal/laurence_largente_umontreal_ca/Documents/BRDV/"/>
    </mc:Choice>
  </mc:AlternateContent>
  <xr:revisionPtr revIDLastSave="0" documentId="8_{C3E49A3C-A913-4156-99C9-BB6B0752E4B7}" xr6:coauthVersionLast="36" xr6:coauthVersionMax="36" xr10:uidLastSave="{00000000-0000-0000-0000-000000000000}"/>
  <bookViews>
    <workbookView xWindow="0" yWindow="0" windowWidth="19200" windowHeight="6930" tabRatio="768" activeTab="1" xr2:uid="{00000000-000D-0000-FFFF-FFFF00000000}"/>
  </bookViews>
  <sheets>
    <sheet name="SERUM-PRO-Coordo" sheetId="6" r:id="rId1"/>
    <sheet name="SESUM-Aux-rech" sheetId="5" r:id="rId2"/>
  </sheets>
  <definedNames>
    <definedName name="_xlnm.Print_Titles" localSheetId="0">'SERUM-PRO-Coordo'!$1:$3</definedName>
    <definedName name="_xlnm.Print_Titles" localSheetId="1">'SESUM-Aux-rech'!$1:$5</definedName>
    <definedName name="_xlnm.Print_Area" localSheetId="0">'SERUM-PRO-Coordo'!$A$1:$H$3</definedName>
    <definedName name="_xlnm.Print_Area" localSheetId="1">'SESUM-Aux-rech'!$A$1:$F$26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5" l="1"/>
  <c r="C29" i="5"/>
  <c r="C28" i="5"/>
  <c r="C27" i="5"/>
  <c r="B27" i="5"/>
  <c r="C25" i="5"/>
  <c r="B25" i="5"/>
  <c r="C24" i="5"/>
  <c r="C16" i="5"/>
  <c r="E15" i="6"/>
  <c r="E14" i="6"/>
  <c r="E13" i="6"/>
  <c r="E12" i="6"/>
  <c r="H10" i="6" l="1"/>
  <c r="H11" i="6"/>
  <c r="F11" i="6"/>
  <c r="F9" i="6"/>
  <c r="H9" i="6" s="1"/>
  <c r="D10" i="6"/>
  <c r="D11" i="6" s="1"/>
  <c r="B26" i="5"/>
  <c r="D24" i="5"/>
  <c r="F24" i="5" s="1"/>
  <c r="B17" i="5"/>
  <c r="C17" i="5" s="1"/>
  <c r="D16" i="5"/>
  <c r="F16" i="5" s="1"/>
  <c r="B9" i="5"/>
  <c r="B10" i="5" s="1"/>
  <c r="C8" i="5"/>
  <c r="D8" i="5" s="1"/>
  <c r="F8" i="5" s="1"/>
  <c r="D12" i="6" l="1"/>
  <c r="F12" i="6" s="1"/>
  <c r="H12" i="6" s="1"/>
  <c r="C9" i="5"/>
  <c r="D9" i="5" s="1"/>
  <c r="F9" i="5" s="1"/>
  <c r="C26" i="5"/>
  <c r="D26" i="5" s="1"/>
  <c r="F26" i="5" s="1"/>
  <c r="C10" i="5"/>
  <c r="D10" i="5" s="1"/>
  <c r="F10" i="5" s="1"/>
  <c r="B11" i="5"/>
  <c r="D25" i="5"/>
  <c r="F25" i="5" s="1"/>
  <c r="B18" i="5"/>
  <c r="C18" i="5" s="1"/>
  <c r="D17" i="5"/>
  <c r="F17" i="5" s="1"/>
  <c r="D13" i="6" l="1"/>
  <c r="F13" i="6" s="1"/>
  <c r="H13" i="6" s="1"/>
  <c r="B19" i="5"/>
  <c r="C19" i="5" s="1"/>
  <c r="D18" i="5"/>
  <c r="F18" i="5" s="1"/>
  <c r="D27" i="5"/>
  <c r="F27" i="5" s="1"/>
  <c r="B28" i="5"/>
  <c r="B12" i="5"/>
  <c r="C11" i="5"/>
  <c r="D11" i="5" s="1"/>
  <c r="F11" i="5" s="1"/>
  <c r="D14" i="6" l="1"/>
  <c r="F14" i="6" s="1"/>
  <c r="H14" i="6" s="1"/>
  <c r="B20" i="5"/>
  <c r="C20" i="5" s="1"/>
  <c r="D19" i="5"/>
  <c r="F19" i="5" s="1"/>
  <c r="C12" i="5"/>
  <c r="D12" i="5" s="1"/>
  <c r="F12" i="5" s="1"/>
  <c r="B13" i="5"/>
  <c r="B29" i="5"/>
  <c r="D28" i="5"/>
  <c r="F28" i="5" s="1"/>
  <c r="D15" i="6" l="1"/>
  <c r="F15" i="6" s="1"/>
  <c r="H15" i="6" s="1"/>
  <c r="D20" i="5"/>
  <c r="F20" i="5" s="1"/>
  <c r="B21" i="5"/>
  <c r="C21" i="5" s="1"/>
  <c r="D29" i="5"/>
  <c r="F29" i="5" s="1"/>
  <c r="B30" i="5"/>
  <c r="C13" i="5"/>
  <c r="D13" i="5" s="1"/>
  <c r="F13" i="5" s="1"/>
  <c r="B14" i="5"/>
  <c r="D30" i="5" l="1"/>
  <c r="F30" i="5" s="1"/>
  <c r="B22" i="5"/>
  <c r="C22" i="5" s="1"/>
  <c r="D21" i="5"/>
  <c r="F21" i="5" s="1"/>
  <c r="C14" i="5"/>
  <c r="D14" i="5" s="1"/>
  <c r="F14" i="5" s="1"/>
  <c r="D22" i="5" l="1"/>
  <c r="F22" i="5" s="1"/>
</calcChain>
</file>

<file path=xl/sharedStrings.xml><?xml version="1.0" encoding="utf-8"?>
<sst xmlns="http://schemas.openxmlformats.org/spreadsheetml/2006/main" count="62" uniqueCount="36">
  <si>
    <r>
      <t>Remarque :</t>
    </r>
    <r>
      <rPr>
        <sz val="12"/>
        <rFont val="Calibri"/>
        <family val="2"/>
      </rPr>
      <t xml:space="preserve">    Le vice-décanat dispose de trousses spécialisées pour certains concours. Ces trousses contiennent des </t>
    </r>
    <r>
      <rPr>
        <b/>
        <sz val="12"/>
        <rFont val="Calibri"/>
        <family val="2"/>
      </rPr>
      <t>calculettes  "préarrimées" aux grilles budgétaires des formulaires en ligne de ces concours,</t>
    </r>
    <r>
      <rPr>
        <sz val="12"/>
        <rFont val="Calibri"/>
        <family val="2"/>
      </rPr>
      <t xml:space="preserve"> ce qui devrait vous faciliter la tâche. Contactez-nous pour savoir si une telle trousse existe ou est en développement pour le concours qui vous intéresse.</t>
    </r>
  </si>
  <si>
    <t>Auxiliaires de recherche</t>
  </si>
  <si>
    <t>2023-2024</t>
  </si>
  <si>
    <t>2024-2025</t>
  </si>
  <si>
    <t>2025-2026</t>
  </si>
  <si>
    <t>2026-2027</t>
  </si>
  <si>
    <t>2027-2028</t>
  </si>
  <si>
    <t>2028-2029</t>
  </si>
  <si>
    <t>2029-2030</t>
  </si>
  <si>
    <t>Jusqu'à 86 051 $*</t>
  </si>
  <si>
    <t>Jusqu'à 86 911 $*</t>
  </si>
  <si>
    <t xml:space="preserve">Pour les salaire des assistants et assistantes de recherche, l'augmentation selon la convention est prévue à hauteur de 1,25% jusqu'en 2026 et 2% en 2026. </t>
  </si>
  <si>
    <t>Jusqu'à 87 781 $*</t>
  </si>
  <si>
    <t>Jusqu'à 88 658 $*</t>
  </si>
  <si>
    <t>Jusqu'à 89 545 $*</t>
  </si>
  <si>
    <t>Jusqu'à 90 441 $*</t>
  </si>
  <si>
    <t>Jusqu'à 91 344 $</t>
  </si>
  <si>
    <t>SESUM - Auxiliaires de recherche 2023-2030
Calculette générale pour salaire et autres charges</t>
  </si>
  <si>
    <t>Année d'imputation du budget</t>
  </si>
  <si>
    <t>Coût horaire total imputé au fonds de recherche</t>
  </si>
  <si>
    <t>Nombre d'heures de travail prévues</t>
  </si>
  <si>
    <t>Montant total à imputer au budget</t>
  </si>
  <si>
    <t>1er cycle (baccalauréat)</t>
  </si>
  <si>
    <t>2e cycle (maîtrise)</t>
  </si>
  <si>
    <t>3e cycle (doctorat)</t>
  </si>
  <si>
    <t>Tableau pour calculer le coût d'un auxiliaire de recherche</t>
  </si>
  <si>
    <t>SERUM-PRO Coordonnateur corrdonnatrice, R2, 2024-2030
Calculette générale pour salaire et autres charges</t>
  </si>
  <si>
    <t>Avantages sociaux, part de l'employeur, environ 25%</t>
  </si>
  <si>
    <t>Calcul au taux horaire</t>
  </si>
  <si>
    <t>Salaire horaire, échelon 14</t>
  </si>
  <si>
    <t>Selon la convention SESUM, l'augmentation annuelle prévisionnelle du taux horaire est actuellement de 1,25% et de 2% à partir de 2026</t>
  </si>
  <si>
    <t xml:space="preserve">Avantages sociaux, part de l'employeur, 12%
</t>
  </si>
  <si>
    <r>
      <t>Salaire horaire perçu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incluant les indemnités</t>
    </r>
    <r>
      <rPr>
        <sz val="9"/>
        <rFont val="Calibri"/>
        <family val="2"/>
      </rPr>
      <t xml:space="preserve"> (vacances, congés, jours fériés)</t>
    </r>
  </si>
  <si>
    <t>Pour les salaires et charges des coordonnateurs et coordonatrices, prendre en considération 25% pour les avantages sociaux</t>
  </si>
  <si>
    <t>Salaire annuel, échelon 14 (augmentation du salaire au 1er mai de chaque année, 1%)</t>
  </si>
  <si>
    <t xml:space="preserve">Pour tout embauche de coordonnateur ou coordonnatrice temporaire (moins de 21 heures semaine),  consulter la convention: https://udemontreal.sharepoint.com/sites/RH/Documents/Conventions%20collectives/Convention_collective_serum_pro.pdf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</si>
</sst>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$&quot;_);[Red]\(#,##0.00\ &quot;$&quot;\)"/>
    <numFmt numFmtId="164" formatCode="#,##0.00&quot; $&quot;;[Red]\-#,##0.00&quot; $&quot;"/>
    <numFmt numFmtId="165" formatCode="0.0"/>
  </numFmts>
  <fonts count="15" x14ac:knownFonts="1">
    <font>
      <sz val="10"/>
      <name val="Verdana"/>
    </font>
    <font>
      <sz val="9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color indexed="62"/>
      <name val="Calibri"/>
      <family val="2"/>
    </font>
    <font>
      <sz val="9"/>
      <color indexed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9"/>
      <color rgb="FFFF0000"/>
      <name val="Calibri"/>
      <family val="2"/>
    </font>
    <font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5" fontId="9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8" fontId="2" fillId="0" borderId="20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8" fontId="2" fillId="0" borderId="21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17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4" fillId="3" borderId="24" xfId="0" applyFont="1" applyFill="1" applyBorder="1" applyAlignment="1">
      <alignment vertical="center"/>
    </xf>
    <xf numFmtId="164" fontId="3" fillId="5" borderId="8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top" wrapText="1"/>
    </xf>
    <xf numFmtId="0" fontId="2" fillId="0" borderId="18" xfId="0" applyFont="1" applyBorder="1" applyAlignment="1">
      <alignment vertical="center"/>
    </xf>
    <xf numFmtId="8" fontId="2" fillId="0" borderId="18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8" fontId="2" fillId="0" borderId="26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top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0" fontId="13" fillId="0" borderId="20" xfId="0" applyFont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2" fillId="7" borderId="20" xfId="0" applyFont="1" applyFill="1" applyBorder="1" applyAlignment="1">
      <alignment horizontal="center" vertical="top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vertical="center"/>
    </xf>
    <xf numFmtId="0" fontId="11" fillId="0" borderId="28" xfId="0" applyFont="1" applyFill="1" applyBorder="1" applyAlignment="1">
      <alignment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5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Style de tableau 1" pivot="0" count="0" xr9:uid="{95289CAB-5DAF-4FB3-8C55-1CCC98FCF17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D2CC2-B26E-4F2C-A2E3-77A211921F21}">
  <dimension ref="A1:M17"/>
  <sheetViews>
    <sheetView showGridLines="0" topLeftCell="A4" zoomScale="106" zoomScaleNormal="75" workbookViewId="0">
      <selection activeCell="D10" sqref="D10"/>
    </sheetView>
  </sheetViews>
  <sheetFormatPr baseColWidth="10" defaultColWidth="11" defaultRowHeight="13" x14ac:dyDescent="0.3"/>
  <cols>
    <col min="1" max="1" width="10.61328125" style="1" customWidth="1"/>
    <col min="2" max="2" width="12.69140625" style="19" customWidth="1"/>
    <col min="3" max="3" width="0.84375" style="19" customWidth="1"/>
    <col min="4" max="8" width="12.69140625" style="1" customWidth="1"/>
    <col min="9" max="16384" width="11" style="1"/>
  </cols>
  <sheetData>
    <row r="1" spans="1:13" ht="37.5" customHeight="1" x14ac:dyDescent="0.3">
      <c r="A1" s="52" t="s">
        <v>26</v>
      </c>
      <c r="B1" s="53"/>
      <c r="C1" s="53"/>
      <c r="D1" s="54"/>
      <c r="E1" s="54"/>
      <c r="F1" s="54"/>
      <c r="G1" s="54"/>
      <c r="H1" s="54"/>
    </row>
    <row r="2" spans="1:13" ht="66" customHeight="1" x14ac:dyDescent="0.3">
      <c r="A2" s="55" t="s">
        <v>0</v>
      </c>
      <c r="B2" s="56"/>
      <c r="C2" s="56"/>
      <c r="D2" s="56"/>
      <c r="E2" s="56"/>
      <c r="F2" s="56"/>
      <c r="G2" s="56"/>
      <c r="H2" s="56"/>
    </row>
    <row r="3" spans="1:13" ht="13.5" customHeight="1" x14ac:dyDescent="0.3"/>
    <row r="5" spans="1:13" s="19" customFormat="1" x14ac:dyDescent="0.3">
      <c r="A5" s="1" t="s">
        <v>33</v>
      </c>
      <c r="D5" s="1"/>
      <c r="E5" s="1"/>
      <c r="F5" s="1"/>
      <c r="G5" s="1"/>
      <c r="H5" s="1"/>
      <c r="I5" s="1"/>
      <c r="J5" s="1"/>
      <c r="K5" s="1"/>
      <c r="L5" s="1"/>
      <c r="M5" s="1"/>
    </row>
    <row r="7" spans="1:13" ht="18.5" x14ac:dyDescent="0.3">
      <c r="A7" s="47"/>
      <c r="B7" s="47"/>
      <c r="C7" s="48"/>
      <c r="D7" s="49" t="s">
        <v>28</v>
      </c>
      <c r="E7" s="50"/>
      <c r="F7" s="50"/>
      <c r="G7" s="50"/>
      <c r="H7" s="51"/>
      <c r="I7" s="13"/>
    </row>
    <row r="8" spans="1:13" ht="77.5" customHeight="1" x14ac:dyDescent="0.3">
      <c r="A8" s="44" t="s">
        <v>18</v>
      </c>
      <c r="B8" s="29" t="s">
        <v>34</v>
      </c>
      <c r="C8" s="39"/>
      <c r="D8" s="42" t="s">
        <v>29</v>
      </c>
      <c r="E8" s="33" t="s">
        <v>27</v>
      </c>
      <c r="F8" s="33" t="s">
        <v>19</v>
      </c>
      <c r="G8" s="38" t="s">
        <v>20</v>
      </c>
      <c r="H8" s="38" t="s">
        <v>21</v>
      </c>
    </row>
    <row r="9" spans="1:13" x14ac:dyDescent="0.3">
      <c r="A9" s="45" t="s">
        <v>2</v>
      </c>
      <c r="B9" s="34" t="s">
        <v>9</v>
      </c>
      <c r="C9" s="40"/>
      <c r="D9" s="35">
        <v>46.92</v>
      </c>
      <c r="E9" s="35">
        <v>11.73</v>
      </c>
      <c r="F9" s="35">
        <f t="shared" ref="F9:F15" si="0">SUM(D9:E9)</f>
        <v>58.650000000000006</v>
      </c>
      <c r="G9" s="36">
        <v>0</v>
      </c>
      <c r="H9" s="37">
        <f>F9*G9</f>
        <v>0</v>
      </c>
    </row>
    <row r="10" spans="1:13" x14ac:dyDescent="0.3">
      <c r="A10" s="46" t="s">
        <v>3</v>
      </c>
      <c r="B10" s="31" t="s">
        <v>10</v>
      </c>
      <c r="C10" s="40"/>
      <c r="D10" s="17">
        <f t="shared" ref="D10:D15" si="1">D9+(D9*0.01)</f>
        <v>47.389200000000002</v>
      </c>
      <c r="E10" s="17">
        <v>11.84</v>
      </c>
      <c r="F10" s="17">
        <v>59.23</v>
      </c>
      <c r="G10" s="18">
        <v>0</v>
      </c>
      <c r="H10" s="14">
        <f t="shared" ref="H10:H15" si="2">F10*G10</f>
        <v>0</v>
      </c>
    </row>
    <row r="11" spans="1:13" x14ac:dyDescent="0.3">
      <c r="A11" s="46" t="s">
        <v>4</v>
      </c>
      <c r="B11" s="30" t="s">
        <v>12</v>
      </c>
      <c r="C11" s="40"/>
      <c r="D11" s="17">
        <f t="shared" si="1"/>
        <v>47.863092000000002</v>
      </c>
      <c r="E11" s="17">
        <v>11.96</v>
      </c>
      <c r="F11" s="17">
        <f t="shared" si="0"/>
        <v>59.823092000000003</v>
      </c>
      <c r="G11" s="18">
        <v>0</v>
      </c>
      <c r="H11" s="14">
        <f t="shared" si="2"/>
        <v>0</v>
      </c>
    </row>
    <row r="12" spans="1:13" x14ac:dyDescent="0.3">
      <c r="A12" s="46" t="s">
        <v>5</v>
      </c>
      <c r="B12" s="30" t="s">
        <v>13</v>
      </c>
      <c r="C12" s="40"/>
      <c r="D12" s="17">
        <f t="shared" si="1"/>
        <v>48.341722920000002</v>
      </c>
      <c r="E12" s="17">
        <f>D12*0.25</f>
        <v>12.085430730000001</v>
      </c>
      <c r="F12" s="17">
        <f t="shared" si="0"/>
        <v>60.427153650000001</v>
      </c>
      <c r="G12" s="18">
        <v>0</v>
      </c>
      <c r="H12" s="14">
        <f t="shared" si="2"/>
        <v>0</v>
      </c>
    </row>
    <row r="13" spans="1:13" x14ac:dyDescent="0.3">
      <c r="A13" s="46" t="s">
        <v>6</v>
      </c>
      <c r="B13" s="30" t="s">
        <v>14</v>
      </c>
      <c r="C13" s="40"/>
      <c r="D13" s="17">
        <f t="shared" si="1"/>
        <v>48.825140149200003</v>
      </c>
      <c r="E13" s="17">
        <f>D13*0.25</f>
        <v>12.206285037300001</v>
      </c>
      <c r="F13" s="17">
        <f t="shared" si="0"/>
        <v>61.031425186500002</v>
      </c>
      <c r="G13" s="18">
        <v>0</v>
      </c>
      <c r="H13" s="14">
        <f t="shared" si="2"/>
        <v>0</v>
      </c>
    </row>
    <row r="14" spans="1:13" x14ac:dyDescent="0.3">
      <c r="A14" s="46" t="s">
        <v>7</v>
      </c>
      <c r="B14" s="30" t="s">
        <v>15</v>
      </c>
      <c r="C14" s="40"/>
      <c r="D14" s="17">
        <f t="shared" si="1"/>
        <v>49.313391550692003</v>
      </c>
      <c r="E14" s="17">
        <f>D14*0.25</f>
        <v>12.328347887673001</v>
      </c>
      <c r="F14" s="17">
        <f t="shared" si="0"/>
        <v>61.641739438365008</v>
      </c>
      <c r="G14" s="18">
        <v>0</v>
      </c>
      <c r="H14" s="14">
        <f t="shared" si="2"/>
        <v>0</v>
      </c>
    </row>
    <row r="15" spans="1:13" x14ac:dyDescent="0.3">
      <c r="A15" s="46" t="s">
        <v>8</v>
      </c>
      <c r="B15" s="32" t="s">
        <v>16</v>
      </c>
      <c r="C15" s="41"/>
      <c r="D15" s="17">
        <f t="shared" si="1"/>
        <v>49.80652546619892</v>
      </c>
      <c r="E15" s="17">
        <f>D15*0.25</f>
        <v>12.45163136654973</v>
      </c>
      <c r="F15" s="17">
        <f t="shared" si="0"/>
        <v>62.258156832748654</v>
      </c>
      <c r="G15" s="18">
        <v>0</v>
      </c>
      <c r="H15" s="14">
        <f t="shared" si="2"/>
        <v>0</v>
      </c>
    </row>
    <row r="17" spans="1:8" s="43" customFormat="1" ht="30" customHeight="1" x14ac:dyDescent="0.3">
      <c r="A17" s="57" t="s">
        <v>35</v>
      </c>
      <c r="B17" s="57"/>
      <c r="C17" s="57"/>
      <c r="D17" s="57"/>
      <c r="E17" s="57"/>
      <c r="F17" s="57"/>
      <c r="G17" s="57"/>
      <c r="H17" s="57"/>
    </row>
  </sheetData>
  <mergeCells count="4">
    <mergeCell ref="D7:H7"/>
    <mergeCell ref="A1:H1"/>
    <mergeCell ref="A2:H2"/>
    <mergeCell ref="A17:H17"/>
  </mergeCells>
  <pageMargins left="0.70866141732283472" right="0.35433070866141736" top="0.43307086614173229" bottom="0.31496062992125984" header="0.19685039370078741" footer="0.19685039370078741"/>
  <pageSetup paperSize="5" orientation="landscape" horizontalDpi="4294967292" verticalDpi="4294967292" r:id="rId1"/>
  <headerFooter alignWithMargins="0">
    <oddHeader>&amp;L&amp;"Calibri,Gras"&amp;11 &amp;K03+0003.2 Calculettes salaires 2011-2017</oddHeader>
    <oddFooter>&amp;C&amp;"Arial,Normal"&amp;8Page &amp;P&amp;R&amp;"Arial,Normal"&amp;8&amp;D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2CD15-7E9B-4CF4-B651-1736E1EA7D3B}">
  <dimension ref="A1:K34"/>
  <sheetViews>
    <sheetView showGridLines="0" tabSelected="1" topLeftCell="A10" zoomScale="106" zoomScaleNormal="75" workbookViewId="0">
      <selection activeCell="B17" sqref="B17"/>
    </sheetView>
  </sheetViews>
  <sheetFormatPr baseColWidth="10" defaultColWidth="11" defaultRowHeight="13" x14ac:dyDescent="0.3"/>
  <cols>
    <col min="1" max="1" width="10.61328125" style="1" customWidth="1"/>
    <col min="2" max="4" width="12.69140625" style="19" customWidth="1"/>
    <col min="5" max="6" width="12.69140625" style="1" customWidth="1"/>
    <col min="7" max="16384" width="11" style="1"/>
  </cols>
  <sheetData>
    <row r="1" spans="1:7" ht="37.5" customHeight="1" x14ac:dyDescent="0.3">
      <c r="A1" s="52" t="s">
        <v>17</v>
      </c>
      <c r="B1" s="53"/>
      <c r="C1" s="53"/>
      <c r="D1" s="53"/>
      <c r="E1" s="54"/>
      <c r="F1" s="54"/>
    </row>
    <row r="2" spans="1:7" ht="66" customHeight="1" x14ac:dyDescent="0.3">
      <c r="A2" s="58" t="s">
        <v>0</v>
      </c>
      <c r="B2" s="59"/>
      <c r="C2" s="59"/>
      <c r="D2" s="59"/>
      <c r="E2" s="59"/>
      <c r="F2" s="59"/>
    </row>
    <row r="3" spans="1:7" ht="13.5" customHeight="1" thickBot="1" x14ac:dyDescent="0.35"/>
    <row r="4" spans="1:7" s="20" customFormat="1" ht="19.5" customHeight="1" x14ac:dyDescent="0.3">
      <c r="A4" s="63" t="s">
        <v>1</v>
      </c>
      <c r="B4" s="64"/>
      <c r="C4" s="64"/>
      <c r="D4" s="64"/>
      <c r="E4" s="64"/>
      <c r="F4" s="65"/>
    </row>
    <row r="5" spans="1:7" s="20" customFormat="1" ht="18.75" customHeight="1" thickBot="1" x14ac:dyDescent="0.35">
      <c r="A5" s="60" t="s">
        <v>25</v>
      </c>
      <c r="B5" s="61"/>
      <c r="C5" s="61"/>
      <c r="D5" s="61"/>
      <c r="E5" s="61"/>
      <c r="F5" s="62"/>
    </row>
    <row r="6" spans="1:7" ht="68" customHeight="1" thickBot="1" x14ac:dyDescent="0.35">
      <c r="A6" s="22" t="s">
        <v>18</v>
      </c>
      <c r="B6" s="25" t="s">
        <v>32</v>
      </c>
      <c r="C6" s="26" t="s">
        <v>31</v>
      </c>
      <c r="D6" s="25" t="s">
        <v>19</v>
      </c>
      <c r="E6" s="23" t="s">
        <v>20</v>
      </c>
      <c r="F6" s="24" t="s">
        <v>21</v>
      </c>
    </row>
    <row r="7" spans="1:7" ht="19" customHeight="1" thickBot="1" x14ac:dyDescent="0.35">
      <c r="A7" s="66" t="s">
        <v>22</v>
      </c>
      <c r="B7" s="67"/>
      <c r="C7" s="67"/>
      <c r="D7" s="67"/>
      <c r="E7" s="67"/>
      <c r="F7" s="68"/>
    </row>
    <row r="8" spans="1:7" ht="15" customHeight="1" thickBot="1" x14ac:dyDescent="0.35">
      <c r="A8" s="21" t="s">
        <v>2</v>
      </c>
      <c r="B8" s="5">
        <v>19.02</v>
      </c>
      <c r="C8" s="4">
        <f t="shared" ref="C8:C14" si="0">B8*0.12</f>
        <v>2.2824</v>
      </c>
      <c r="D8" s="28">
        <f t="shared" ref="D8:D14" si="1">B8+C8</f>
        <v>21.302399999999999</v>
      </c>
      <c r="E8" s="6">
        <v>0</v>
      </c>
      <c r="F8" s="10">
        <f>D8*E8</f>
        <v>0</v>
      </c>
    </row>
    <row r="9" spans="1:7" ht="15" customHeight="1" thickBot="1" x14ac:dyDescent="0.35">
      <c r="A9" s="21" t="s">
        <v>3</v>
      </c>
      <c r="B9" s="5">
        <f>B8+(B8*0.0125)</f>
        <v>19.257749999999998</v>
      </c>
      <c r="C9" s="4">
        <f t="shared" si="0"/>
        <v>2.3109299999999995</v>
      </c>
      <c r="D9" s="28">
        <f t="shared" si="1"/>
        <v>21.568679999999997</v>
      </c>
      <c r="E9" s="6">
        <v>0</v>
      </c>
      <c r="F9" s="10">
        <f>D9*E9</f>
        <v>0</v>
      </c>
    </row>
    <row r="10" spans="1:7" ht="15" customHeight="1" thickBot="1" x14ac:dyDescent="0.35">
      <c r="A10" s="21" t="s">
        <v>4</v>
      </c>
      <c r="B10" s="5">
        <f>B9+(B9*0.0125)</f>
        <v>19.498471874999996</v>
      </c>
      <c r="C10" s="4">
        <f t="shared" si="0"/>
        <v>2.3398166249999997</v>
      </c>
      <c r="D10" s="28">
        <f t="shared" si="1"/>
        <v>21.838288499999997</v>
      </c>
      <c r="E10" s="6">
        <v>0</v>
      </c>
      <c r="F10" s="28">
        <f t="shared" ref="F10:F30" si="2">D10*E10</f>
        <v>0</v>
      </c>
    </row>
    <row r="11" spans="1:7" ht="15" customHeight="1" thickBot="1" x14ac:dyDescent="0.35">
      <c r="A11" s="21" t="s">
        <v>5</v>
      </c>
      <c r="B11" s="5">
        <f>B10+(B10*0.02)</f>
        <v>19.888441312499996</v>
      </c>
      <c r="C11" s="4">
        <f t="shared" si="0"/>
        <v>2.3866129574999992</v>
      </c>
      <c r="D11" s="28">
        <f t="shared" si="1"/>
        <v>22.275054269999995</v>
      </c>
      <c r="E11" s="6">
        <v>0</v>
      </c>
      <c r="F11" s="10">
        <f t="shared" si="2"/>
        <v>0</v>
      </c>
    </row>
    <row r="12" spans="1:7" ht="15" customHeight="1" thickBot="1" x14ac:dyDescent="0.35">
      <c r="A12" s="21" t="s">
        <v>6</v>
      </c>
      <c r="B12" s="5">
        <f>B11+(B11*0.02)</f>
        <v>20.286210138749997</v>
      </c>
      <c r="C12" s="4">
        <f t="shared" si="0"/>
        <v>2.4343452166499997</v>
      </c>
      <c r="D12" s="28">
        <f t="shared" si="1"/>
        <v>22.720555355399995</v>
      </c>
      <c r="E12" s="6">
        <v>0</v>
      </c>
      <c r="F12" s="10">
        <f t="shared" si="2"/>
        <v>0</v>
      </c>
    </row>
    <row r="13" spans="1:7" ht="15" customHeight="1" thickBot="1" x14ac:dyDescent="0.35">
      <c r="A13" s="21" t="s">
        <v>7</v>
      </c>
      <c r="B13" s="5">
        <f>B12+(B12*0.02)</f>
        <v>20.691934341524998</v>
      </c>
      <c r="C13" s="4">
        <f t="shared" si="0"/>
        <v>2.4830321209829997</v>
      </c>
      <c r="D13" s="28">
        <f t="shared" si="1"/>
        <v>23.174966462507999</v>
      </c>
      <c r="E13" s="6">
        <v>0</v>
      </c>
      <c r="F13" s="10">
        <f t="shared" si="2"/>
        <v>0</v>
      </c>
    </row>
    <row r="14" spans="1:7" ht="15" customHeight="1" thickBot="1" x14ac:dyDescent="0.35">
      <c r="A14" s="21" t="s">
        <v>8</v>
      </c>
      <c r="B14" s="5">
        <f>B13+(B13*0.02)</f>
        <v>21.105773028355497</v>
      </c>
      <c r="C14" s="4">
        <f t="shared" si="0"/>
        <v>2.5326927634026597</v>
      </c>
      <c r="D14" s="28">
        <f t="shared" si="1"/>
        <v>23.638465791758158</v>
      </c>
      <c r="E14" s="6">
        <v>0</v>
      </c>
      <c r="F14" s="10">
        <f t="shared" si="2"/>
        <v>0</v>
      </c>
    </row>
    <row r="15" spans="1:7" ht="19" customHeight="1" thickBot="1" x14ac:dyDescent="0.35">
      <c r="A15" s="66" t="s">
        <v>23</v>
      </c>
      <c r="B15" s="67"/>
      <c r="C15" s="67"/>
      <c r="D15" s="67"/>
      <c r="E15" s="67"/>
      <c r="F15" s="68"/>
      <c r="G15" s="3"/>
    </row>
    <row r="16" spans="1:7" s="2" customFormat="1" ht="16.5" customHeight="1" thickBot="1" x14ac:dyDescent="0.35">
      <c r="A16" s="21" t="s">
        <v>2</v>
      </c>
      <c r="B16" s="5">
        <v>24.64</v>
      </c>
      <c r="C16" s="4">
        <f t="shared" ref="C16:C22" si="3">B16*0.12</f>
        <v>2.9567999999999999</v>
      </c>
      <c r="D16" s="10">
        <f t="shared" ref="D16:D22" si="4">B16+C16</f>
        <v>27.596800000000002</v>
      </c>
      <c r="E16" s="6">
        <v>0</v>
      </c>
      <c r="F16" s="10">
        <f t="shared" si="2"/>
        <v>0</v>
      </c>
    </row>
    <row r="17" spans="1:7" s="2" customFormat="1" ht="16" customHeight="1" thickBot="1" x14ac:dyDescent="0.35">
      <c r="A17" s="21" t="s">
        <v>3</v>
      </c>
      <c r="B17" s="5">
        <f>B16+(B16*0.0125)</f>
        <v>24.948</v>
      </c>
      <c r="C17" s="4">
        <f t="shared" si="3"/>
        <v>2.99376</v>
      </c>
      <c r="D17" s="10">
        <f t="shared" si="4"/>
        <v>27.941760000000002</v>
      </c>
      <c r="E17" s="6">
        <v>0</v>
      </c>
      <c r="F17" s="10">
        <f t="shared" si="2"/>
        <v>0</v>
      </c>
    </row>
    <row r="18" spans="1:7" s="2" customFormat="1" ht="15" customHeight="1" thickBot="1" x14ac:dyDescent="0.35">
      <c r="A18" s="21" t="s">
        <v>4</v>
      </c>
      <c r="B18" s="5">
        <f>B17+(B17*0.0125)</f>
        <v>25.25985</v>
      </c>
      <c r="C18" s="4">
        <f t="shared" si="3"/>
        <v>3.0311819999999998</v>
      </c>
      <c r="D18" s="10">
        <f t="shared" si="4"/>
        <v>28.291032000000001</v>
      </c>
      <c r="E18" s="6">
        <v>0</v>
      </c>
      <c r="F18" s="10">
        <f t="shared" si="2"/>
        <v>0</v>
      </c>
    </row>
    <row r="19" spans="1:7" s="2" customFormat="1" ht="15" customHeight="1" thickBot="1" x14ac:dyDescent="0.35">
      <c r="A19" s="21" t="s">
        <v>5</v>
      </c>
      <c r="B19" s="5">
        <f>B18+(B18*0.02)</f>
        <v>25.765046999999999</v>
      </c>
      <c r="C19" s="4">
        <f t="shared" si="3"/>
        <v>3.0918056399999996</v>
      </c>
      <c r="D19" s="10">
        <f t="shared" si="4"/>
        <v>28.85685264</v>
      </c>
      <c r="E19" s="6">
        <v>0</v>
      </c>
      <c r="F19" s="10">
        <f t="shared" si="2"/>
        <v>0</v>
      </c>
    </row>
    <row r="20" spans="1:7" s="2" customFormat="1" ht="16.5" customHeight="1" thickBot="1" x14ac:dyDescent="0.35">
      <c r="A20" s="21" t="s">
        <v>6</v>
      </c>
      <c r="B20" s="5">
        <f>B19+(B18*0.02)</f>
        <v>26.270243999999998</v>
      </c>
      <c r="C20" s="4">
        <f t="shared" si="3"/>
        <v>3.1524292799999998</v>
      </c>
      <c r="D20" s="10">
        <f t="shared" si="4"/>
        <v>29.422673279999998</v>
      </c>
      <c r="E20" s="6">
        <v>0</v>
      </c>
      <c r="F20" s="10">
        <f t="shared" si="2"/>
        <v>0</v>
      </c>
    </row>
    <row r="21" spans="1:7" s="2" customFormat="1" ht="16.5" customHeight="1" thickBot="1" x14ac:dyDescent="0.35">
      <c r="A21" s="21" t="s">
        <v>7</v>
      </c>
      <c r="B21" s="5">
        <f>B20+(B20*0.02)</f>
        <v>26.795648879999998</v>
      </c>
      <c r="C21" s="4">
        <f t="shared" si="3"/>
        <v>3.2154778655999996</v>
      </c>
      <c r="D21" s="10">
        <f t="shared" si="4"/>
        <v>30.011126745599999</v>
      </c>
      <c r="E21" s="6">
        <v>0</v>
      </c>
      <c r="F21" s="10">
        <f t="shared" si="2"/>
        <v>0</v>
      </c>
    </row>
    <row r="22" spans="1:7" s="2" customFormat="1" ht="16.5" customHeight="1" thickBot="1" x14ac:dyDescent="0.35">
      <c r="A22" s="21" t="s">
        <v>8</v>
      </c>
      <c r="B22" s="5">
        <f>B21+(B21*0.02)</f>
        <v>27.331561857599997</v>
      </c>
      <c r="C22" s="4">
        <f t="shared" si="3"/>
        <v>3.2797874229119994</v>
      </c>
      <c r="D22" s="10">
        <f t="shared" si="4"/>
        <v>30.611349280511995</v>
      </c>
      <c r="E22" s="6">
        <v>0</v>
      </c>
      <c r="F22" s="10">
        <f t="shared" si="2"/>
        <v>0</v>
      </c>
    </row>
    <row r="23" spans="1:7" ht="19" customHeight="1" thickBot="1" x14ac:dyDescent="0.35">
      <c r="A23" s="66" t="s">
        <v>24</v>
      </c>
      <c r="B23" s="67"/>
      <c r="C23" s="67"/>
      <c r="D23" s="67"/>
      <c r="E23" s="67"/>
      <c r="F23" s="68"/>
    </row>
    <row r="24" spans="1:7" ht="15" customHeight="1" thickBot="1" x14ac:dyDescent="0.35">
      <c r="A24" s="21" t="s">
        <v>2</v>
      </c>
      <c r="B24" s="5">
        <v>27.16</v>
      </c>
      <c r="C24" s="4">
        <f>B24*0.12</f>
        <v>3.2591999999999999</v>
      </c>
      <c r="D24" s="10">
        <f t="shared" ref="D24:D30" si="5">B24+C24</f>
        <v>30.4192</v>
      </c>
      <c r="E24" s="12">
        <v>0</v>
      </c>
      <c r="F24" s="10">
        <f t="shared" si="2"/>
        <v>0</v>
      </c>
      <c r="G24" s="11"/>
    </row>
    <row r="25" spans="1:7" ht="15" customHeight="1" thickBot="1" x14ac:dyDescent="0.35">
      <c r="A25" s="21" t="s">
        <v>3</v>
      </c>
      <c r="B25" s="5">
        <f>B24+(B24*0.0125)</f>
        <v>27.499500000000001</v>
      </c>
      <c r="C25" s="4">
        <f>B25*0.12</f>
        <v>3.2999399999999999</v>
      </c>
      <c r="D25" s="10">
        <f t="shared" si="5"/>
        <v>30.799440000000001</v>
      </c>
      <c r="E25" s="12">
        <v>0</v>
      </c>
      <c r="F25" s="10">
        <f t="shared" si="2"/>
        <v>0</v>
      </c>
      <c r="G25" s="11"/>
    </row>
    <row r="26" spans="1:7" ht="15" customHeight="1" thickBot="1" x14ac:dyDescent="0.35">
      <c r="A26" s="21" t="s">
        <v>4</v>
      </c>
      <c r="B26" s="5">
        <f>B25+(B25*0.0125)</f>
        <v>27.843243750000003</v>
      </c>
      <c r="C26" s="4">
        <f t="shared" ref="C26" si="6">B26*0.18</f>
        <v>5.0117838749999999</v>
      </c>
      <c r="D26" s="10">
        <f t="shared" si="5"/>
        <v>32.855027625000005</v>
      </c>
      <c r="E26" s="12">
        <v>0</v>
      </c>
      <c r="F26" s="10">
        <f t="shared" si="2"/>
        <v>0</v>
      </c>
      <c r="G26" s="11"/>
    </row>
    <row r="27" spans="1:7" ht="15" customHeight="1" thickBot="1" x14ac:dyDescent="0.35">
      <c r="A27" s="21" t="s">
        <v>5</v>
      </c>
      <c r="B27" s="5">
        <f>B26+(B26*0.02)</f>
        <v>28.400108625000001</v>
      </c>
      <c r="C27" s="4">
        <f>B27*0.12</f>
        <v>3.4080130350000002</v>
      </c>
      <c r="D27" s="10">
        <f t="shared" si="5"/>
        <v>31.808121660000001</v>
      </c>
      <c r="E27" s="12">
        <v>0</v>
      </c>
      <c r="F27" s="10">
        <f t="shared" si="2"/>
        <v>0</v>
      </c>
      <c r="G27" s="11"/>
    </row>
    <row r="28" spans="1:7" ht="15" customHeight="1" thickBot="1" x14ac:dyDescent="0.35">
      <c r="A28" s="21" t="s">
        <v>6</v>
      </c>
      <c r="B28" s="5">
        <f>B27+(B27*0.02)</f>
        <v>28.968110797500003</v>
      </c>
      <c r="C28" s="4">
        <f>B28*0.12</f>
        <v>3.4761732957000002</v>
      </c>
      <c r="D28" s="10">
        <f t="shared" si="5"/>
        <v>32.444284093200004</v>
      </c>
      <c r="E28" s="12">
        <v>0</v>
      </c>
      <c r="F28" s="10">
        <f t="shared" si="2"/>
        <v>0</v>
      </c>
      <c r="G28" s="11"/>
    </row>
    <row r="29" spans="1:7" ht="15" customHeight="1" thickBot="1" x14ac:dyDescent="0.35">
      <c r="A29" s="21" t="s">
        <v>7</v>
      </c>
      <c r="B29" s="5">
        <f>B28+(B28*0.02)</f>
        <v>29.547473013450002</v>
      </c>
      <c r="C29" s="4">
        <f>B29*0.12</f>
        <v>3.5456967616140003</v>
      </c>
      <c r="D29" s="10">
        <f t="shared" si="5"/>
        <v>33.093169775064005</v>
      </c>
      <c r="E29" s="12">
        <v>0</v>
      </c>
      <c r="F29" s="10">
        <f t="shared" si="2"/>
        <v>0</v>
      </c>
      <c r="G29" s="11"/>
    </row>
    <row r="30" spans="1:7" ht="15" customHeight="1" thickBot="1" x14ac:dyDescent="0.35">
      <c r="A30" s="27" t="s">
        <v>8</v>
      </c>
      <c r="B30" s="5">
        <f>B29+(B29*0.02)</f>
        <v>30.138422473719004</v>
      </c>
      <c r="C30" s="4">
        <f>B30*0.12</f>
        <v>3.6166106968462803</v>
      </c>
      <c r="D30" s="10">
        <f t="shared" si="5"/>
        <v>33.755033170565284</v>
      </c>
      <c r="E30" s="12">
        <v>0</v>
      </c>
      <c r="F30" s="10">
        <f t="shared" si="2"/>
        <v>0</v>
      </c>
      <c r="G30" s="11"/>
    </row>
    <row r="31" spans="1:7" ht="15" customHeight="1" x14ac:dyDescent="0.3">
      <c r="A31" s="7"/>
      <c r="B31" s="15"/>
      <c r="C31" s="8"/>
      <c r="D31" s="9"/>
      <c r="E31" s="16"/>
      <c r="F31" s="9"/>
      <c r="G31" s="11"/>
    </row>
    <row r="32" spans="1:7" x14ac:dyDescent="0.3">
      <c r="A32" s="1" t="s">
        <v>30</v>
      </c>
    </row>
    <row r="33" spans="1:11" x14ac:dyDescent="0.3">
      <c r="A33" s="1" t="s">
        <v>11</v>
      </c>
    </row>
    <row r="34" spans="1:11" s="19" customFormat="1" x14ac:dyDescent="0.3">
      <c r="A34" s="1"/>
      <c r="E34" s="1"/>
      <c r="F34" s="1"/>
      <c r="G34" s="1"/>
      <c r="H34" s="1"/>
      <c r="I34" s="1"/>
      <c r="J34" s="1"/>
      <c r="K34" s="1"/>
    </row>
  </sheetData>
  <mergeCells count="7">
    <mergeCell ref="A1:F1"/>
    <mergeCell ref="A2:F2"/>
    <mergeCell ref="A5:F5"/>
    <mergeCell ref="A4:F4"/>
    <mergeCell ref="A23:F23"/>
    <mergeCell ref="A15:F15"/>
    <mergeCell ref="A7:F7"/>
  </mergeCells>
  <pageMargins left="0.70866141732283472" right="0.35433070866141736" top="0.43307086614173229" bottom="0.31496062992125984" header="0.19685039370078741" footer="0.19685039370078741"/>
  <pageSetup paperSize="5" orientation="landscape" horizontalDpi="4294967292" verticalDpi="4294967292" r:id="rId1"/>
  <headerFooter alignWithMargins="0">
    <oddHeader>&amp;L&amp;"Calibri,Gras"&amp;11 &amp;K03+0003.2 Calculettes salaires 2011-2017</oddHeader>
    <oddFooter>&amp;C&amp;"Arial,Normal"&amp;8Page &amp;P&amp;R&amp;"Arial,Normal"&amp;8&amp;D</oddFooter>
  </headerFooter>
  <rowBreaks count="2" manualBreakCount="2">
    <brk id="14" max="16383" man="1"/>
    <brk id="2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f9eb3c-8b42-4592-b1ec-cccc07cb104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2E2D7C734EE140B96DA00F6383FBF7" ma:contentTypeVersion="16" ma:contentTypeDescription="Crée un document." ma:contentTypeScope="" ma:versionID="c4f187109af5e4e9adba4dac436e44f2">
  <xsd:schema xmlns:xsd="http://www.w3.org/2001/XMLSchema" xmlns:xs="http://www.w3.org/2001/XMLSchema" xmlns:p="http://schemas.microsoft.com/office/2006/metadata/properties" xmlns:ns3="5bf9eb3c-8b42-4592-b1ec-cccc07cb1045" xmlns:ns4="a855d7df-5f81-40d8-9413-02ce223bd400" targetNamespace="http://schemas.microsoft.com/office/2006/metadata/properties" ma:root="true" ma:fieldsID="595d76a746c3c86c5a9b798429adf56a" ns3:_="" ns4:_="">
    <xsd:import namespace="5bf9eb3c-8b42-4592-b1ec-cccc07cb1045"/>
    <xsd:import namespace="a855d7df-5f81-40d8-9413-02ce223bd4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9eb3c-8b42-4592-b1ec-cccc07cb1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d7df-5f81-40d8-9413-02ce223bd40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2FBD9C-EF05-41E2-B83B-2183E93EA78E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855d7df-5f81-40d8-9413-02ce223bd400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5bf9eb3c-8b42-4592-b1ec-cccc07cb1045"/>
  </ds:schemaRefs>
</ds:datastoreItem>
</file>

<file path=customXml/itemProps2.xml><?xml version="1.0" encoding="utf-8"?>
<ds:datastoreItem xmlns:ds="http://schemas.openxmlformats.org/officeDocument/2006/customXml" ds:itemID="{DA451387-30F0-4A65-8EA4-7A3B3B400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f9eb3c-8b42-4592-b1ec-cccc07cb1045"/>
    <ds:schemaRef ds:uri="a855d7df-5f81-40d8-9413-02ce223bd4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B8E42D-BC80-44FE-A7C8-1DE6383B4D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SERUM-PRO-Coordo</vt:lpstr>
      <vt:lpstr>SESUM-Aux-rech</vt:lpstr>
      <vt:lpstr>'SERUM-PRO-Coordo'!Impression_des_titres</vt:lpstr>
      <vt:lpstr>'SESUM-Aux-rech'!Impression_des_titres</vt:lpstr>
      <vt:lpstr>'SERUM-PRO-Coordo'!Zone_d_impression</vt:lpstr>
      <vt:lpstr>'SESUM-Aux-rech'!Zone_d_impression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Stéphane Roy</dc:creator>
  <cp:keywords/>
  <dc:description/>
  <cp:lastModifiedBy>Laurence Largente</cp:lastModifiedBy>
  <cp:revision/>
  <dcterms:created xsi:type="dcterms:W3CDTF">2009-06-09T21:21:56Z</dcterms:created>
  <dcterms:modified xsi:type="dcterms:W3CDTF">2023-09-19T19:09:04Z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0x010100362E2D7C734EE140B96DA00F6383FBF7</vt:lpwstr>
  </property>
</Properties>
</file>